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76816\Desktop\word\"/>
    </mc:Choice>
  </mc:AlternateContent>
  <xr:revisionPtr revIDLastSave="0" documentId="8_{18BB41BF-9B60-4609-9049-4515DAC08923}" xr6:coauthVersionLast="45" xr6:coauthVersionMax="45" xr10:uidLastSave="{00000000-0000-0000-0000-000000000000}"/>
  <bookViews>
    <workbookView xWindow="20280" yWindow="-120" windowWidth="29040" windowHeight="15990" activeTab="1" xr2:uid="{FF398A07-A2F4-D346-B086-F7B2A5E528B7}"/>
  </bookViews>
  <sheets>
    <sheet name="3-min CRSST" sheetId="1" r:id="rId1"/>
    <sheet name="3-min CSST" sheetId="3"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3" l="1"/>
  <c r="C17" i="3"/>
  <c r="C15" i="1"/>
  <c r="E15" i="1"/>
  <c r="C17" i="1"/>
  <c r="C19" i="1"/>
  <c r="C15" i="3"/>
  <c r="E15" i="3"/>
  <c r="I6" i="3"/>
  <c r="I6" i="1"/>
</calcChain>
</file>

<file path=xl/sharedStrings.xml><?xml version="1.0" encoding="utf-8"?>
<sst xmlns="http://schemas.openxmlformats.org/spreadsheetml/2006/main" count="144" uniqueCount="72">
  <si>
    <t>Stepping rate:</t>
  </si>
  <si>
    <t>kg</t>
  </si>
  <si>
    <t>lb</t>
  </si>
  <si>
    <t>Participant ID:</t>
  </si>
  <si>
    <t>steps/min</t>
  </si>
  <si>
    <t>L/min</t>
  </si>
  <si>
    <t>Body mass conversion:</t>
  </si>
  <si>
    <t>Cleaning, sweeping carpet or floors</t>
  </si>
  <si>
    <t xml:space="preserve">Washing car or garage </t>
  </si>
  <si>
    <t>Dusting</t>
  </si>
  <si>
    <t>Cooking, washing dishes, cleaning up</t>
  </si>
  <si>
    <t xml:space="preserve">Tidying </t>
  </si>
  <si>
    <t xml:space="preserve">Household chores </t>
  </si>
  <si>
    <t>Ironing</t>
  </si>
  <si>
    <t>Shopping (food or other)</t>
  </si>
  <si>
    <t>Putting away groceries</t>
  </si>
  <si>
    <t>Watering plants</t>
  </si>
  <si>
    <t>Vacuuming</t>
  </si>
  <si>
    <t>Making bed, changing linens</t>
  </si>
  <si>
    <t xml:space="preserve">Social </t>
  </si>
  <si>
    <t>METs</t>
  </si>
  <si>
    <t>Standing, playing with child(ren) light effort</t>
  </si>
  <si>
    <t>Walking/running, playing with child(ren)</t>
  </si>
  <si>
    <t>Walking and carrying small child 15 lbs or more</t>
  </si>
  <si>
    <t>Standing, holding child</t>
  </si>
  <si>
    <t>Child care</t>
  </si>
  <si>
    <t xml:space="preserve">Leisure/hobbies </t>
  </si>
  <si>
    <t>DIY</t>
  </si>
  <si>
    <t xml:space="preserve">Mowing lawn </t>
  </si>
  <si>
    <t xml:space="preserve">Gardening, general </t>
  </si>
  <si>
    <t xml:space="preserve">Raking lawn </t>
  </si>
  <si>
    <t xml:space="preserve">Shovelling snow </t>
  </si>
  <si>
    <t>Self-care</t>
  </si>
  <si>
    <t xml:space="preserve">Dressing/undressing </t>
  </si>
  <si>
    <t xml:space="preserve">Eating </t>
  </si>
  <si>
    <t xml:space="preserve">Grooming </t>
  </si>
  <si>
    <t xml:space="preserve">Showering </t>
  </si>
  <si>
    <t xml:space="preserve">Sexual activity </t>
  </si>
  <si>
    <t xml:space="preserve">Walking around house </t>
  </si>
  <si>
    <t xml:space="preserve">Walking 4 km/hr </t>
  </si>
  <si>
    <t>Walking 7 km/hr</t>
  </si>
  <si>
    <t xml:space="preserve">Walking up stairs </t>
  </si>
  <si>
    <t xml:space="preserve">Climbing hills </t>
  </si>
  <si>
    <t xml:space="preserve">Transport/walking </t>
  </si>
  <si>
    <t xml:space="preserve">Cycling, leisure </t>
  </si>
  <si>
    <t xml:space="preserve">Laundry, folding, putting in washer </t>
  </si>
  <si>
    <t>Laundry, hanging, washing by hand</t>
  </si>
  <si>
    <t>km/hr</t>
  </si>
  <si>
    <t>ml/kg/min</t>
  </si>
  <si>
    <r>
      <t>Estimates of the oxygen cost of different daily life activities were taken from '</t>
    </r>
    <r>
      <rPr>
        <b/>
        <sz val="12"/>
        <color theme="1"/>
        <rFont val="等线"/>
        <family val="2"/>
        <scheme val="minor"/>
      </rPr>
      <t xml:space="preserve">2011 Compendium of Physical Activities: a second update of codes and MET values'; </t>
    </r>
    <r>
      <rPr>
        <i/>
        <sz val="12"/>
        <color theme="1"/>
        <rFont val="等线"/>
        <family val="2"/>
        <scheme val="minor"/>
      </rPr>
      <t>Ainsworth et al. Med Sci Sports Exerc 2011, 43 (8): 1575-81</t>
    </r>
  </si>
  <si>
    <t xml:space="preserve">Further information on the oxygen cost of different daily life activities can be found here: </t>
  </si>
  <si>
    <t xml:space="preserve">Ainsworth Compendium </t>
  </si>
  <si>
    <t>Vigorous intensity = &gt;6METs</t>
  </si>
  <si>
    <t>Light physical activity (&lt;3 METs)</t>
  </si>
  <si>
    <t>Moderate to vigorous activity (≥3 METs)</t>
  </si>
  <si>
    <t>METs*:</t>
  </si>
  <si>
    <t xml:space="preserve">Body mass: </t>
  </si>
  <si>
    <t>*Instructions for use</t>
  </si>
  <si>
    <r>
      <t>Estimates of the oxygen cost of different daily life activities were taken from '</t>
    </r>
    <r>
      <rPr>
        <b/>
        <sz val="12"/>
        <color theme="1"/>
        <rFont val="等线"/>
        <family val="2"/>
        <scheme val="minor"/>
      </rPr>
      <t xml:space="preserve">2011 Compendium of Physical Activities: a second update of codes and MET values'; </t>
    </r>
    <r>
      <rPr>
        <sz val="12"/>
        <color theme="1"/>
        <rFont val="等线"/>
        <family val="2"/>
        <scheme val="minor"/>
      </rPr>
      <t>Ainsworth et al. Med Sci Sports Exerc 2011, 43 (8): 1575-81</t>
    </r>
  </si>
  <si>
    <t>end 3-min CRSST:</t>
  </si>
  <si>
    <t xml:space="preserve">Breathlessness </t>
  </si>
  <si>
    <t xml:space="preserve">consumption </t>
  </si>
  <si>
    <r>
      <t>Rate of O</t>
    </r>
    <r>
      <rPr>
        <b/>
        <vertAlign val="subscript"/>
        <sz val="12"/>
        <color theme="1"/>
        <rFont val="Calibri (Body)"/>
      </rPr>
      <t>2</t>
    </r>
    <r>
      <rPr>
        <b/>
        <sz val="12"/>
        <color theme="1"/>
        <rFont val="等线"/>
        <family val="2"/>
        <scheme val="minor"/>
      </rPr>
      <t xml:space="preserve"> </t>
    </r>
  </si>
  <si>
    <r>
      <t>(V'O</t>
    </r>
    <r>
      <rPr>
        <b/>
        <vertAlign val="subscript"/>
        <sz val="12"/>
        <color theme="1"/>
        <rFont val="Calibri (Body)"/>
      </rPr>
      <t>2</t>
    </r>
    <r>
      <rPr>
        <b/>
        <sz val="12"/>
        <color theme="1"/>
        <rFont val="等线"/>
        <family val="2"/>
        <scheme val="minor"/>
      </rPr>
      <t>):</t>
    </r>
  </si>
  <si>
    <t>*MET = Metabolic equivalent of task, where 1 MET is the V'O2 of quiet sitting, equal to 3.5 ml of O2/kg/min</t>
  </si>
  <si>
    <r>
      <t>*MET = Metabolic equivalent of task, where 1 MET is the V'O</t>
    </r>
    <r>
      <rPr>
        <vertAlign val="subscript"/>
        <sz val="12"/>
        <color theme="1"/>
        <rFont val="Calibri (Body)"/>
      </rPr>
      <t>2</t>
    </r>
    <r>
      <rPr>
        <sz val="12"/>
        <color theme="1"/>
        <rFont val="等线"/>
        <family val="2"/>
        <scheme val="minor"/>
      </rPr>
      <t xml:space="preserve"> of quiet sitting, equal to 3.5 ml of O</t>
    </r>
    <r>
      <rPr>
        <vertAlign val="subscript"/>
        <sz val="12"/>
        <color theme="1"/>
        <rFont val="Calibri (Body)"/>
      </rPr>
      <t>2</t>
    </r>
    <r>
      <rPr>
        <sz val="12"/>
        <color theme="1"/>
        <rFont val="等线"/>
        <family val="2"/>
        <scheme val="minor"/>
      </rPr>
      <t>/kg/min</t>
    </r>
  </si>
  <si>
    <t xml:space="preserve">Intensity band**: </t>
  </si>
  <si>
    <t>**LPA=light physical activity (1.6-2.9 METs); MPA=moderate intensity physical activity (3-5.9 METs); VPA=vigorous internsity physical activity (≥6 METs)</t>
  </si>
  <si>
    <t xml:space="preserve">1. Complete the information for: highest stepping rate completed by the participant in steps per minute, the participant's body mass in kg (use the body mass conversion tool to convert lb to kg). 
2. The rate of oxygen consumption of the 3-min CRSST will automatically be calculated in L/min and ml/kg/min
3. The MET for the 3-min CRSST will automatically be calculated 
4. You can compare the MET for the 3-min CRSST to the MET for common daily activities. If the MET of the 3-min CRSST is higher than the common daily activity, the activity will become highlighted 
</t>
  </si>
  <si>
    <t xml:space="preserve">1. Complete the information for: fastest shuttle speed completed by the participant in km/hr, the participant's body mass in kg (use the body mass conversion tool to convert lb to kg). 
2. The rate of oxygen consumption of the 3-min CSST will automatically be calculated in L/min and ml/kg/min
3. The MET for the 3-min CSST will automatically be calculated 
4. You can compare the MET for the 3-min CSST to the MET for common daily activities. If the MET of the 3-min CSST is higher than the common daily activity, the activity will become highlighted 
</t>
  </si>
  <si>
    <t>end 3-min CSST:</t>
  </si>
  <si>
    <t>Shuttle speed: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</si>
</sst>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font>
      <sz val="12"/>
      <color theme="1"/>
      <name val="等线"/>
      <family val="2"/>
      <scheme val="minor"/>
    </font>
    <font>
      <sz val="12"/>
      <color rgb="FFFF0000"/>
      <name val="等线"/>
      <family val="2"/>
      <scheme val="minor"/>
    </font>
    <font>
      <b/>
      <sz val="12"/>
      <color theme="1"/>
      <name val="等线"/>
      <family val="2"/>
      <scheme val="minor"/>
    </font>
    <font>
      <u/>
      <sz val="12"/>
      <color theme="10"/>
      <name val="等线"/>
      <family val="2"/>
      <scheme val="minor"/>
    </font>
    <font>
      <i/>
      <sz val="12"/>
      <color theme="1"/>
      <name val="等线"/>
      <family val="2"/>
      <scheme val="minor"/>
    </font>
    <font>
      <b/>
      <vertAlign val="subscript"/>
      <sz val="12"/>
      <color theme="1"/>
      <name val="Calibri (Body)"/>
    </font>
    <font>
      <vertAlign val="subscript"/>
      <sz val="12"/>
      <color theme="1"/>
      <name val="Calibri (Body)"/>
    </font>
    <font>
      <sz val="9"/>
      <name val="等线"/>
      <family val="3"/>
      <charset val="134"/>
      <scheme val="minor"/>
    </font>
  </fonts>
  <fills count="8">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106">
    <xf numFmtId="0" fontId="0" fillId="0" borderId="0" xfId="0"/>
    <xf numFmtId="0" fontId="0" fillId="2" borderId="1" xfId="0" applyFill="1" applyBorder="1" applyProtection="1">
      <protection hidden="1"/>
    </xf>
    <xf numFmtId="2" fontId="0" fillId="3" borderId="1" xfId="0" applyNumberFormat="1" applyFill="1" applyBorder="1" applyProtection="1">
      <protection hidden="1"/>
    </xf>
    <xf numFmtId="176" fontId="0" fillId="6" borderId="1" xfId="0" applyNumberFormat="1" applyFill="1" applyBorder="1" applyProtection="1">
      <protection hidden="1"/>
    </xf>
    <xf numFmtId="0" fontId="0" fillId="6" borderId="0" xfId="0" applyFill="1" applyBorder="1" applyProtection="1">
      <protection hidden="1"/>
    </xf>
    <xf numFmtId="0" fontId="0" fillId="3" borderId="6" xfId="0" applyFill="1" applyBorder="1" applyProtection="1">
      <protection locked="0"/>
    </xf>
    <xf numFmtId="0" fontId="0" fillId="3" borderId="1" xfId="0" applyFill="1" applyBorder="1" applyProtection="1">
      <protection locked="0"/>
    </xf>
    <xf numFmtId="0" fontId="0" fillId="3" borderId="0" xfId="0" applyFill="1" applyBorder="1" applyProtection="1">
      <protection locked="0"/>
    </xf>
    <xf numFmtId="0" fontId="0" fillId="2" borderId="0" xfId="0" applyFill="1" applyBorder="1" applyProtection="1">
      <protection locked="0"/>
    </xf>
    <xf numFmtId="0" fontId="0" fillId="2" borderId="1" xfId="0" applyFill="1" applyBorder="1" applyProtection="1">
      <protection locked="0"/>
    </xf>
    <xf numFmtId="0" fontId="0" fillId="3" borderId="3" xfId="0" applyFill="1" applyBorder="1" applyProtection="1">
      <protection locked="0"/>
    </xf>
    <xf numFmtId="0" fontId="0" fillId="6" borderId="0" xfId="0" applyFill="1" applyBorder="1" applyProtection="1">
      <protection locked="0"/>
    </xf>
    <xf numFmtId="0" fontId="0" fillId="6" borderId="12" xfId="0" applyFill="1" applyBorder="1" applyProtection="1">
      <protection locked="0"/>
    </xf>
    <xf numFmtId="0" fontId="0" fillId="0" borderId="0" xfId="0" applyFill="1" applyProtection="1">
      <protection locked="0"/>
    </xf>
    <xf numFmtId="0" fontId="0" fillId="0" borderId="0" xfId="0" applyProtection="1">
      <protection locked="0"/>
    </xf>
    <xf numFmtId="0" fontId="0" fillId="3" borderId="5" xfId="0" applyFont="1" applyFill="1" applyBorder="1" applyProtection="1">
      <protection hidden="1"/>
    </xf>
    <xf numFmtId="0" fontId="2" fillId="3" borderId="8" xfId="0" applyFont="1" applyFill="1" applyBorder="1" applyProtection="1">
      <protection hidden="1"/>
    </xf>
    <xf numFmtId="0" fontId="0" fillId="3" borderId="10" xfId="0" applyFont="1" applyFill="1" applyBorder="1" applyProtection="1">
      <protection hidden="1"/>
    </xf>
    <xf numFmtId="0" fontId="0" fillId="3" borderId="8" xfId="0" applyFont="1" applyFill="1" applyBorder="1" applyProtection="1">
      <protection hidden="1"/>
    </xf>
    <xf numFmtId="0" fontId="2" fillId="6" borderId="8" xfId="0" applyFont="1" applyFill="1" applyBorder="1" applyProtection="1">
      <protection hidden="1"/>
    </xf>
    <xf numFmtId="0" fontId="0" fillId="6" borderId="8" xfId="0" applyFont="1" applyFill="1" applyBorder="1" applyProtection="1">
      <protection hidden="1"/>
    </xf>
    <xf numFmtId="0" fontId="0" fillId="6" borderId="11" xfId="0" applyFont="1" applyFill="1" applyBorder="1" applyProtection="1">
      <protection hidden="1"/>
    </xf>
    <xf numFmtId="0" fontId="0" fillId="6" borderId="0" xfId="0" applyFont="1" applyFill="1" applyBorder="1" applyProtection="1">
      <protection hidden="1"/>
    </xf>
    <xf numFmtId="0" fontId="0" fillId="6" borderId="12" xfId="0" applyFont="1" applyFill="1" applyBorder="1" applyProtection="1">
      <protection hidden="1"/>
    </xf>
    <xf numFmtId="0" fontId="0" fillId="3" borderId="6" xfId="0" applyFont="1" applyFill="1" applyBorder="1" applyProtection="1">
      <protection hidden="1"/>
    </xf>
    <xf numFmtId="0" fontId="0" fillId="3" borderId="0" xfId="0" applyFont="1" applyFill="1" applyBorder="1" applyProtection="1">
      <protection hidden="1"/>
    </xf>
    <xf numFmtId="0" fontId="0" fillId="3" borderId="3" xfId="0" applyFont="1" applyFill="1" applyBorder="1" applyProtection="1">
      <protection hidden="1"/>
    </xf>
    <xf numFmtId="0" fontId="0" fillId="3" borderId="9" xfId="0" applyFont="1" applyFill="1" applyBorder="1" applyProtection="1">
      <protection hidden="1"/>
    </xf>
    <xf numFmtId="0" fontId="0" fillId="2" borderId="0" xfId="0" applyFont="1" applyFill="1" applyBorder="1" applyProtection="1">
      <protection hidden="1"/>
    </xf>
    <xf numFmtId="0" fontId="0" fillId="3" borderId="7" xfId="0" applyFont="1" applyFill="1" applyBorder="1" applyProtection="1">
      <protection hidden="1"/>
    </xf>
    <xf numFmtId="0" fontId="0" fillId="2" borderId="9" xfId="0" applyFont="1" applyFill="1" applyBorder="1" applyProtection="1">
      <protection hidden="1"/>
    </xf>
    <xf numFmtId="0" fontId="2" fillId="5" borderId="0" xfId="0" applyFont="1" applyFill="1" applyProtection="1">
      <protection hidden="1"/>
    </xf>
    <xf numFmtId="0" fontId="0" fillId="5" borderId="0" xfId="0" applyFont="1" applyFill="1" applyProtection="1">
      <protection hidden="1"/>
    </xf>
    <xf numFmtId="0" fontId="0" fillId="0" borderId="0" xfId="0" applyFont="1" applyProtection="1">
      <protection hidden="1"/>
    </xf>
    <xf numFmtId="0" fontId="2" fillId="4" borderId="0" xfId="0" applyFont="1" applyFill="1" applyProtection="1">
      <protection hidden="1"/>
    </xf>
    <xf numFmtId="0" fontId="0" fillId="4" borderId="0" xfId="0" applyFont="1" applyFill="1" applyProtection="1">
      <protection hidden="1"/>
    </xf>
    <xf numFmtId="0" fontId="2" fillId="4" borderId="0" xfId="0" applyFont="1" applyFill="1" applyBorder="1" applyProtection="1">
      <protection hidden="1"/>
    </xf>
    <xf numFmtId="0" fontId="2" fillId="5" borderId="4" xfId="0" applyFont="1" applyFill="1" applyBorder="1" applyProtection="1">
      <protection hidden="1"/>
    </xf>
    <xf numFmtId="0" fontId="0" fillId="5" borderId="4" xfId="0" applyFont="1" applyFill="1" applyBorder="1" applyProtection="1">
      <protection hidden="1"/>
    </xf>
    <xf numFmtId="0" fontId="2" fillId="4" borderId="4" xfId="0" applyFont="1" applyFill="1" applyBorder="1" applyProtection="1">
      <protection hidden="1"/>
    </xf>
    <xf numFmtId="0" fontId="0" fillId="4" borderId="4" xfId="0" applyFont="1" applyFill="1" applyBorder="1" applyProtection="1">
      <protection hidden="1"/>
    </xf>
    <xf numFmtId="176" fontId="0" fillId="5" borderId="0" xfId="0" applyNumberFormat="1" applyFont="1" applyFill="1" applyAlignment="1" applyProtection="1">
      <alignment horizontal="left"/>
      <protection hidden="1"/>
    </xf>
    <xf numFmtId="0" fontId="0" fillId="4" borderId="0" xfId="0" applyFont="1" applyFill="1" applyAlignment="1" applyProtection="1">
      <alignment horizontal="left" vertical="center"/>
      <protection hidden="1"/>
    </xf>
    <xf numFmtId="0" fontId="0" fillId="4" borderId="0" xfId="0" applyFont="1" applyFill="1" applyAlignment="1" applyProtection="1">
      <alignment horizontal="left"/>
      <protection hidden="1"/>
    </xf>
    <xf numFmtId="176" fontId="0" fillId="4" borderId="0" xfId="0" applyNumberFormat="1" applyFont="1" applyFill="1" applyAlignment="1" applyProtection="1">
      <alignment horizontal="left"/>
      <protection hidden="1"/>
    </xf>
    <xf numFmtId="176" fontId="0" fillId="5" borderId="4" xfId="0" applyNumberFormat="1" applyFont="1" applyFill="1" applyBorder="1" applyAlignment="1" applyProtection="1">
      <alignment horizontal="left"/>
      <protection hidden="1"/>
    </xf>
    <xf numFmtId="0" fontId="0" fillId="4" borderId="4" xfId="0" applyFont="1" applyFill="1" applyBorder="1" applyAlignment="1" applyProtection="1">
      <alignment horizontal="left"/>
      <protection hidden="1"/>
    </xf>
    <xf numFmtId="176" fontId="0" fillId="5" borderId="0" xfId="0" applyNumberFormat="1" applyFont="1" applyFill="1" applyProtection="1">
      <protection hidden="1"/>
    </xf>
    <xf numFmtId="0" fontId="0" fillId="0" borderId="0" xfId="0" applyFont="1" applyBorder="1" applyProtection="1">
      <protection hidden="1"/>
    </xf>
    <xf numFmtId="0" fontId="0" fillId="5" borderId="0" xfId="0" applyFont="1" applyFill="1" applyAlignment="1" applyProtection="1">
      <alignment horizontal="left"/>
      <protection hidden="1"/>
    </xf>
    <xf numFmtId="0" fontId="0" fillId="5" borderId="4" xfId="0" applyFont="1" applyFill="1" applyBorder="1" applyAlignment="1" applyProtection="1">
      <alignment horizontal="left"/>
      <protection hidden="1"/>
    </xf>
    <xf numFmtId="0" fontId="0" fillId="7" borderId="0" xfId="0" applyFont="1" applyFill="1" applyProtection="1">
      <protection hidden="1"/>
    </xf>
    <xf numFmtId="176" fontId="0" fillId="7" borderId="0" xfId="0" applyNumberFormat="1" applyFont="1" applyFill="1" applyAlignment="1" applyProtection="1">
      <alignment horizontal="left"/>
      <protection hidden="1"/>
    </xf>
    <xf numFmtId="0" fontId="0" fillId="7" borderId="0" xfId="0" applyFont="1" applyFill="1" applyAlignment="1" applyProtection="1">
      <alignment horizontal="left"/>
      <protection hidden="1"/>
    </xf>
    <xf numFmtId="0" fontId="3" fillId="0" borderId="0" xfId="1" applyFont="1" applyProtection="1">
      <protection hidden="1"/>
    </xf>
    <xf numFmtId="0" fontId="0" fillId="3" borderId="5" xfId="0" applyFill="1" applyBorder="1" applyProtection="1">
      <protection hidden="1"/>
    </xf>
    <xf numFmtId="0" fontId="0" fillId="3" borderId="10" xfId="0" applyFill="1" applyBorder="1" applyProtection="1">
      <protection hidden="1"/>
    </xf>
    <xf numFmtId="0" fontId="0" fillId="3" borderId="8" xfId="0" applyFill="1" applyBorder="1" applyProtection="1">
      <protection hidden="1"/>
    </xf>
    <xf numFmtId="0" fontId="0" fillId="6" borderId="8" xfId="0" applyFill="1" applyBorder="1" applyProtection="1">
      <protection hidden="1"/>
    </xf>
    <xf numFmtId="0" fontId="0" fillId="6" borderId="11" xfId="0" applyFill="1" applyBorder="1" applyProtection="1">
      <protection hidden="1"/>
    </xf>
    <xf numFmtId="0" fontId="0" fillId="3" borderId="6" xfId="0" applyFill="1" applyBorder="1" applyProtection="1">
      <protection hidden="1"/>
    </xf>
    <xf numFmtId="0" fontId="0" fillId="3" borderId="0" xfId="0" applyFill="1" applyBorder="1" applyProtection="1">
      <protection hidden="1"/>
    </xf>
    <xf numFmtId="0" fontId="0" fillId="3" borderId="3" xfId="0" applyFill="1" applyBorder="1" applyProtection="1">
      <protection hidden="1"/>
    </xf>
    <xf numFmtId="0" fontId="0" fillId="6" borderId="12" xfId="0" applyFill="1" applyBorder="1" applyProtection="1">
      <protection hidden="1"/>
    </xf>
    <xf numFmtId="0" fontId="0" fillId="3" borderId="9" xfId="0" applyFill="1" applyBorder="1" applyProtection="1">
      <protection hidden="1"/>
    </xf>
    <xf numFmtId="0" fontId="0" fillId="2" borderId="0" xfId="0" applyFill="1" applyBorder="1" applyProtection="1">
      <protection hidden="1"/>
    </xf>
    <xf numFmtId="0" fontId="0" fillId="3" borderId="7" xfId="0" applyFill="1" applyBorder="1" applyProtection="1">
      <protection hidden="1"/>
    </xf>
    <xf numFmtId="0" fontId="0" fillId="2" borderId="9" xfId="0" applyFill="1" applyBorder="1" applyProtection="1">
      <protection hidden="1"/>
    </xf>
    <xf numFmtId="0" fontId="0" fillId="5" borderId="0" xfId="0" applyFill="1" applyProtection="1">
      <protection hidden="1"/>
    </xf>
    <xf numFmtId="0" fontId="0" fillId="0" borderId="0" xfId="0" applyProtection="1">
      <protection hidden="1"/>
    </xf>
    <xf numFmtId="0" fontId="0" fillId="4" borderId="0" xfId="0" applyFill="1" applyProtection="1">
      <protection hidden="1"/>
    </xf>
    <xf numFmtId="0" fontId="0" fillId="5" borderId="4" xfId="0" applyFill="1" applyBorder="1" applyProtection="1">
      <protection hidden="1"/>
    </xf>
    <xf numFmtId="0" fontId="0" fillId="4" borderId="4" xfId="0" applyFill="1" applyBorder="1" applyProtection="1">
      <protection hidden="1"/>
    </xf>
    <xf numFmtId="176" fontId="0" fillId="5" borderId="0" xfId="0" applyNumberFormat="1" applyFill="1" applyAlignment="1" applyProtection="1">
      <alignment horizontal="left"/>
      <protection hidden="1"/>
    </xf>
    <xf numFmtId="0" fontId="0" fillId="4" borderId="0" xfId="0" applyFill="1" applyAlignment="1" applyProtection="1">
      <alignment horizontal="left" vertical="center"/>
      <protection hidden="1"/>
    </xf>
    <xf numFmtId="0" fontId="0" fillId="4" borderId="0" xfId="0" applyFill="1" applyAlignment="1" applyProtection="1">
      <alignment horizontal="left"/>
      <protection hidden="1"/>
    </xf>
    <xf numFmtId="176" fontId="0" fillId="4" borderId="0" xfId="0" applyNumberFormat="1" applyFill="1" applyAlignment="1" applyProtection="1">
      <alignment horizontal="left"/>
      <protection hidden="1"/>
    </xf>
    <xf numFmtId="176" fontId="0" fillId="5" borderId="4" xfId="0" applyNumberFormat="1" applyFill="1" applyBorder="1" applyAlignment="1" applyProtection="1">
      <alignment horizontal="left"/>
      <protection hidden="1"/>
    </xf>
    <xf numFmtId="0" fontId="0" fillId="4" borderId="4" xfId="0" applyFill="1" applyBorder="1" applyAlignment="1" applyProtection="1">
      <alignment horizontal="left"/>
      <protection hidden="1"/>
    </xf>
    <xf numFmtId="176" fontId="0" fillId="5" borderId="0" xfId="0" applyNumberFormat="1" applyFill="1" applyProtection="1">
      <protection hidden="1"/>
    </xf>
    <xf numFmtId="0" fontId="0" fillId="0" borderId="0" xfId="0" applyBorder="1" applyProtection="1">
      <protection hidden="1"/>
    </xf>
    <xf numFmtId="0" fontId="0" fillId="5" borderId="0" xfId="0" applyFill="1" applyAlignment="1" applyProtection="1">
      <alignment horizontal="left"/>
      <protection hidden="1"/>
    </xf>
    <xf numFmtId="0" fontId="0" fillId="5" borderId="4" xfId="0" applyFill="1" applyBorder="1" applyAlignment="1" applyProtection="1">
      <alignment horizontal="left"/>
      <protection hidden="1"/>
    </xf>
    <xf numFmtId="0" fontId="0" fillId="7" borderId="0" xfId="0" applyFill="1" applyProtection="1">
      <protection hidden="1"/>
    </xf>
    <xf numFmtId="176" fontId="0" fillId="7" borderId="0" xfId="0" applyNumberFormat="1" applyFill="1" applyAlignment="1" applyProtection="1">
      <alignment horizontal="left"/>
      <protection hidden="1"/>
    </xf>
    <xf numFmtId="0" fontId="0" fillId="7" borderId="0" xfId="0" applyFill="1" applyAlignment="1" applyProtection="1">
      <alignment horizontal="left"/>
      <protection hidden="1"/>
    </xf>
    <xf numFmtId="0" fontId="3" fillId="0" borderId="0" xfId="1" applyProtection="1">
      <protection hidden="1"/>
    </xf>
    <xf numFmtId="0" fontId="0" fillId="0" borderId="0" xfId="0" applyAlignment="1" applyProtection="1">
      <alignment horizontal="left"/>
      <protection hidden="1"/>
    </xf>
    <xf numFmtId="0" fontId="0" fillId="0" borderId="0" xfId="0" applyAlignment="1" applyProtection="1">
      <alignment horizontal="left" vertical="center" wrapText="1"/>
      <protection hidden="1"/>
    </xf>
    <xf numFmtId="0" fontId="2" fillId="3" borderId="8" xfId="0" applyFont="1" applyFill="1" applyBorder="1" applyAlignment="1" applyProtection="1">
      <alignment wrapText="1"/>
      <protection hidden="1"/>
    </xf>
    <xf numFmtId="2" fontId="0" fillId="3" borderId="0" xfId="0" applyNumberFormat="1" applyFill="1" applyBorder="1" applyProtection="1">
      <protection hidden="1"/>
    </xf>
    <xf numFmtId="0" fontId="1" fillId="0" borderId="0" xfId="0" applyFont="1" applyAlignment="1" applyProtection="1">
      <alignment horizontal="left"/>
      <protection hidden="1"/>
    </xf>
    <xf numFmtId="0" fontId="1" fillId="0" borderId="0" xfId="0" applyFont="1" applyAlignment="1" applyProtection="1">
      <alignment horizontal="left" vertical="center" wrapText="1"/>
      <protection hidden="1"/>
    </xf>
    <xf numFmtId="0" fontId="2" fillId="2" borderId="0" xfId="0" applyFont="1" applyFill="1" applyBorder="1" applyAlignment="1" applyProtection="1">
      <alignment horizontal="center" wrapText="1"/>
      <protection hidden="1"/>
    </xf>
    <xf numFmtId="0" fontId="0" fillId="4" borderId="2" xfId="0" applyFill="1" applyBorder="1" applyAlignment="1" applyProtection="1">
      <alignment horizontal="left" vertical="center" wrapText="1"/>
      <protection hidden="1"/>
    </xf>
    <xf numFmtId="0" fontId="0" fillId="6" borderId="0" xfId="0" applyFont="1" applyFill="1" applyBorder="1" applyAlignment="1" applyProtection="1">
      <alignment horizontal="left" wrapText="1"/>
      <protection hidden="1"/>
    </xf>
    <xf numFmtId="0" fontId="0" fillId="6" borderId="9" xfId="0" applyFont="1" applyFill="1" applyBorder="1" applyAlignment="1" applyProtection="1">
      <alignment horizontal="left" wrapText="1"/>
      <protection hidden="1"/>
    </xf>
    <xf numFmtId="0" fontId="0" fillId="6" borderId="0" xfId="0" applyFont="1" applyFill="1" applyBorder="1" applyAlignment="1" applyProtection="1">
      <alignment horizontal="left" vertical="top" wrapText="1"/>
      <protection hidden="1"/>
    </xf>
    <xf numFmtId="0" fontId="0" fillId="6" borderId="9" xfId="0" applyFont="1" applyFill="1" applyBorder="1" applyAlignment="1" applyProtection="1">
      <alignment horizontal="left" vertical="top" wrapText="1"/>
      <protection hidden="1"/>
    </xf>
    <xf numFmtId="0" fontId="0" fillId="6" borderId="12" xfId="0" applyFont="1" applyFill="1" applyBorder="1" applyAlignment="1" applyProtection="1">
      <alignment horizontal="left" vertical="top" wrapText="1"/>
      <protection hidden="1"/>
    </xf>
    <xf numFmtId="0" fontId="0" fillId="6" borderId="13" xfId="0" applyFont="1" applyFill="1" applyBorder="1" applyAlignment="1" applyProtection="1">
      <alignment horizontal="left" vertical="top" wrapText="1"/>
      <protection hidden="1"/>
    </xf>
    <xf numFmtId="0" fontId="0" fillId="4" borderId="2"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0" fillId="0" borderId="0" xfId="0" applyFont="1" applyAlignment="1" applyProtection="1">
      <alignment horizontal="left"/>
      <protection hidden="1"/>
    </xf>
    <xf numFmtId="0" fontId="0" fillId="6" borderId="12" xfId="0" applyFont="1" applyFill="1" applyBorder="1" applyAlignment="1" applyProtection="1">
      <alignment horizontal="left" wrapText="1"/>
      <protection hidden="1"/>
    </xf>
    <xf numFmtId="0" fontId="0" fillId="6" borderId="13" xfId="0" applyFont="1" applyFill="1" applyBorder="1" applyAlignment="1" applyProtection="1">
      <alignment horizontal="left" wrapText="1"/>
      <protection hidden="1"/>
    </xf>
  </cellXfs>
  <cellStyles count="2">
    <cellStyle name="常规" xfId="0" builtinId="0"/>
    <cellStyle name="超链接" xfId="1" builtinId="8"/>
  </cellStyles>
  <dxfs count="4">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0432FF"/>
      <color rgb="FFFF7E79"/>
      <color rgb="FFFF8D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dfs.semanticscholar.org/1ab1/cfd35edf7ad3af95092eea996184a27a925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pdfs.semanticscholar.org/1ab1/cfd35edf7ad3af95092eea996184a27a925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1649A-4CB7-8245-A135-3DA983EA8D1B}">
  <dimension ref="B1:P61"/>
  <sheetViews>
    <sheetView zoomScale="110" zoomScaleNormal="110" workbookViewId="0">
      <pane xSplit="11" topLeftCell="L1" activePane="topRight" state="frozen"/>
      <selection pane="topRight" activeCell="C8" sqref="C8"/>
    </sheetView>
  </sheetViews>
  <sheetFormatPr defaultColWidth="11" defaultRowHeight="15.75"/>
  <cols>
    <col min="2" max="2" width="15.625" customWidth="1"/>
    <col min="4" max="4" width="14.625" customWidth="1"/>
    <col min="6" max="6" width="9.5" customWidth="1"/>
    <col min="7" max="7" width="16.125" customWidth="1"/>
    <col min="8" max="8" width="12.125" customWidth="1"/>
    <col min="9" max="9" width="11.875" customWidth="1"/>
    <col min="10" max="10" width="10.875" customWidth="1"/>
    <col min="12" max="12" width="16" customWidth="1"/>
  </cols>
  <sheetData>
    <row r="1" spans="2:16" ht="16.5" thickBot="1"/>
    <row r="2" spans="2:16">
      <c r="B2" s="55"/>
      <c r="C2" s="5"/>
      <c r="D2" s="60"/>
      <c r="E2" s="60"/>
      <c r="F2" s="60"/>
      <c r="G2" s="60"/>
      <c r="H2" s="60"/>
      <c r="I2" s="5"/>
      <c r="J2" s="66"/>
    </row>
    <row r="3" spans="2:16">
      <c r="B3" s="16" t="s">
        <v>3</v>
      </c>
      <c r="C3" s="6"/>
      <c r="D3" s="61"/>
      <c r="E3" s="61"/>
      <c r="F3" s="61"/>
      <c r="G3" s="61"/>
      <c r="H3" s="65"/>
      <c r="I3" s="8"/>
      <c r="J3" s="67"/>
    </row>
    <row r="4" spans="2:16">
      <c r="B4" s="16"/>
      <c r="C4" s="7"/>
      <c r="D4" s="61"/>
      <c r="E4" s="61"/>
      <c r="F4" s="61"/>
      <c r="G4" s="61"/>
      <c r="H4" s="93" t="s">
        <v>6</v>
      </c>
      <c r="I4" s="9"/>
      <c r="J4" s="67" t="s">
        <v>2</v>
      </c>
    </row>
    <row r="5" spans="2:16">
      <c r="B5" s="16" t="s">
        <v>0</v>
      </c>
      <c r="C5" s="6"/>
      <c r="D5" s="61" t="s">
        <v>4</v>
      </c>
      <c r="E5" s="61"/>
      <c r="F5" s="61"/>
      <c r="G5" s="61"/>
      <c r="H5" s="93"/>
      <c r="I5" s="8"/>
      <c r="J5" s="67"/>
    </row>
    <row r="6" spans="2:16">
      <c r="B6" s="16"/>
      <c r="C6" s="7"/>
      <c r="D6" s="61"/>
      <c r="E6" s="61"/>
      <c r="F6" s="61"/>
      <c r="G6" s="61"/>
      <c r="H6" s="65"/>
      <c r="I6" s="1">
        <f>I4/2.20462</f>
        <v>0</v>
      </c>
      <c r="J6" s="67" t="s">
        <v>1</v>
      </c>
      <c r="L6" s="91" t="s">
        <v>57</v>
      </c>
      <c r="M6" s="91"/>
      <c r="N6" s="69"/>
      <c r="O6" s="69"/>
      <c r="P6" s="69"/>
    </row>
    <row r="7" spans="2:16">
      <c r="B7" s="89" t="s">
        <v>60</v>
      </c>
      <c r="C7" s="7"/>
      <c r="D7" s="61"/>
      <c r="E7" s="61"/>
      <c r="F7" s="61"/>
      <c r="G7" s="61"/>
      <c r="H7" s="65"/>
      <c r="I7" s="8"/>
      <c r="J7" s="67"/>
      <c r="L7" s="69"/>
      <c r="M7" s="69"/>
      <c r="N7" s="69"/>
      <c r="O7" s="69"/>
      <c r="P7" s="69"/>
    </row>
    <row r="8" spans="2:16">
      <c r="B8" s="16" t="s">
        <v>59</v>
      </c>
      <c r="C8" s="6"/>
      <c r="D8" s="61"/>
      <c r="E8" s="61"/>
      <c r="F8" s="61"/>
      <c r="G8" s="61"/>
      <c r="H8" s="61"/>
      <c r="I8" s="7"/>
      <c r="J8" s="64"/>
      <c r="L8" s="92" t="s">
        <v>68</v>
      </c>
      <c r="M8" s="92"/>
      <c r="N8" s="92"/>
      <c r="O8" s="92"/>
      <c r="P8" s="92"/>
    </row>
    <row r="9" spans="2:16">
      <c r="B9" s="16"/>
      <c r="C9" s="7"/>
      <c r="D9" s="61"/>
      <c r="E9" s="61"/>
      <c r="F9" s="61"/>
      <c r="G9" s="61"/>
      <c r="H9" s="61"/>
      <c r="I9" s="7"/>
      <c r="J9" s="64"/>
      <c r="L9" s="92"/>
      <c r="M9" s="92"/>
      <c r="N9" s="92"/>
      <c r="O9" s="92"/>
      <c r="P9" s="92"/>
    </row>
    <row r="10" spans="2:16">
      <c r="B10" s="16" t="s">
        <v>56</v>
      </c>
      <c r="C10" s="6"/>
      <c r="D10" s="61" t="s">
        <v>1</v>
      </c>
      <c r="E10" s="61"/>
      <c r="F10" s="61"/>
      <c r="G10" s="61"/>
      <c r="H10" s="61"/>
      <c r="I10" s="7"/>
      <c r="J10" s="64"/>
      <c r="L10" s="92"/>
      <c r="M10" s="92"/>
      <c r="N10" s="92"/>
      <c r="O10" s="92"/>
      <c r="P10" s="92"/>
    </row>
    <row r="11" spans="2:16" ht="16.5" thickBot="1">
      <c r="B11" s="56"/>
      <c r="C11" s="10"/>
      <c r="D11" s="62"/>
      <c r="E11" s="62"/>
      <c r="F11" s="62"/>
      <c r="G11" s="61"/>
      <c r="H11" s="61"/>
      <c r="I11" s="7"/>
      <c r="J11" s="64"/>
      <c r="L11" s="92"/>
      <c r="M11" s="92"/>
      <c r="N11" s="92"/>
      <c r="O11" s="92"/>
      <c r="P11" s="92"/>
    </row>
    <row r="12" spans="2:16" ht="16.5" thickTop="1">
      <c r="B12" s="57"/>
      <c r="C12" s="7"/>
      <c r="D12" s="61"/>
      <c r="E12" s="7"/>
      <c r="F12" s="61"/>
      <c r="G12" s="61"/>
      <c r="H12" s="61"/>
      <c r="I12" s="7"/>
      <c r="J12" s="64"/>
      <c r="L12" s="92"/>
      <c r="M12" s="92"/>
      <c r="N12" s="92"/>
      <c r="O12" s="92"/>
      <c r="P12" s="92"/>
    </row>
    <row r="13" spans="2:16" ht="14.1" customHeight="1">
      <c r="B13" s="89" t="s">
        <v>62</v>
      </c>
      <c r="C13" s="90"/>
      <c r="D13" s="61"/>
      <c r="E13" s="90"/>
      <c r="F13" s="61"/>
      <c r="G13" s="61"/>
      <c r="H13" s="61"/>
      <c r="I13" s="61"/>
      <c r="J13" s="64"/>
      <c r="L13" s="92"/>
      <c r="M13" s="92"/>
      <c r="N13" s="92"/>
      <c r="O13" s="92"/>
      <c r="P13" s="92"/>
    </row>
    <row r="14" spans="2:16" ht="12" customHeight="1">
      <c r="B14" s="89" t="s">
        <v>61</v>
      </c>
      <c r="C14" s="90"/>
      <c r="D14" s="61"/>
      <c r="E14" s="90"/>
      <c r="F14" s="61"/>
      <c r="G14" s="61"/>
      <c r="H14" s="61"/>
      <c r="I14" s="61"/>
      <c r="J14" s="64"/>
      <c r="L14" s="92"/>
      <c r="M14" s="92"/>
      <c r="N14" s="92"/>
      <c r="O14" s="92"/>
      <c r="P14" s="92"/>
    </row>
    <row r="15" spans="2:16" ht="17.100000000000001" customHeight="1">
      <c r="B15" s="89" t="s">
        <v>63</v>
      </c>
      <c r="C15" s="2">
        <f>(0.015286*$C$10)+(0.035605*$C$5)-0.698449</f>
        <v>-0.69844899999999999</v>
      </c>
      <c r="D15" s="61" t="s">
        <v>5</v>
      </c>
      <c r="E15" s="2" t="e">
        <f>(((0.015286*$C$10)+(0.035605*$C$5)-0.698449)/$C$10)*1000</f>
        <v>#DIV/0!</v>
      </c>
      <c r="F15" s="61" t="s">
        <v>48</v>
      </c>
      <c r="G15" s="61"/>
      <c r="H15" s="61"/>
      <c r="I15" s="61"/>
      <c r="J15" s="64"/>
      <c r="L15" s="92"/>
      <c r="M15" s="92"/>
      <c r="N15" s="92"/>
      <c r="O15" s="92"/>
      <c r="P15" s="92"/>
    </row>
    <row r="16" spans="2:16">
      <c r="B16" s="57"/>
      <c r="C16" s="7"/>
      <c r="D16" s="61"/>
      <c r="E16" s="61"/>
      <c r="F16" s="61"/>
      <c r="G16" s="61"/>
      <c r="H16" s="61"/>
      <c r="I16" s="61"/>
      <c r="J16" s="64"/>
      <c r="L16" s="92"/>
      <c r="M16" s="92"/>
      <c r="N16" s="92"/>
      <c r="O16" s="92"/>
      <c r="P16" s="92"/>
    </row>
    <row r="17" spans="2:16" ht="18" customHeight="1">
      <c r="B17" s="19" t="s">
        <v>55</v>
      </c>
      <c r="C17" s="3" t="e">
        <f>E15/3.5</f>
        <v>#DIV/0!</v>
      </c>
      <c r="D17" s="4"/>
      <c r="E17" s="95" t="s">
        <v>65</v>
      </c>
      <c r="F17" s="95"/>
      <c r="G17" s="95"/>
      <c r="H17" s="95"/>
      <c r="I17" s="95"/>
      <c r="J17" s="96"/>
      <c r="L17" s="92"/>
      <c r="M17" s="92"/>
      <c r="N17" s="92"/>
      <c r="O17" s="92"/>
      <c r="P17" s="92"/>
    </row>
    <row r="18" spans="2:16">
      <c r="B18" s="58"/>
      <c r="C18" s="11"/>
      <c r="D18" s="4"/>
      <c r="E18" s="95"/>
      <c r="F18" s="95"/>
      <c r="G18" s="95"/>
      <c r="H18" s="95"/>
      <c r="I18" s="95"/>
      <c r="J18" s="96"/>
      <c r="L18" s="92"/>
      <c r="M18" s="92"/>
      <c r="N18" s="92"/>
      <c r="O18" s="92"/>
      <c r="P18" s="92"/>
    </row>
    <row r="19" spans="2:16">
      <c r="B19" s="19" t="s">
        <v>66</v>
      </c>
      <c r="C19" s="4" t="e">
        <f>IF(C17&lt;3,"LPA",IF(AND(C17&gt;=3, C17&lt;6), "MPA", IF(C17&gt;=6,"VPA")))</f>
        <v>#DIV/0!</v>
      </c>
      <c r="D19" s="4"/>
      <c r="E19" s="97" t="s">
        <v>67</v>
      </c>
      <c r="F19" s="97"/>
      <c r="G19" s="97"/>
      <c r="H19" s="97"/>
      <c r="I19" s="97"/>
      <c r="J19" s="98"/>
      <c r="L19" s="92"/>
      <c r="M19" s="92"/>
      <c r="N19" s="92"/>
      <c r="O19" s="92"/>
      <c r="P19" s="92"/>
    </row>
    <row r="20" spans="2:16" ht="18" customHeight="1" thickBot="1">
      <c r="B20" s="59"/>
      <c r="C20" s="12"/>
      <c r="D20" s="63"/>
      <c r="E20" s="99"/>
      <c r="F20" s="99"/>
      <c r="G20" s="99"/>
      <c r="H20" s="99"/>
      <c r="I20" s="99"/>
      <c r="J20" s="100"/>
      <c r="L20" s="92"/>
      <c r="M20" s="92"/>
      <c r="N20" s="92"/>
      <c r="O20" s="92"/>
      <c r="P20" s="92"/>
    </row>
    <row r="21" spans="2:16" ht="15.95" customHeight="1">
      <c r="B21" s="13"/>
      <c r="C21" s="13"/>
      <c r="D21" s="13"/>
      <c r="E21" s="13"/>
      <c r="F21" s="14"/>
      <c r="G21" s="13"/>
      <c r="H21" s="13"/>
      <c r="I21" s="13"/>
      <c r="J21" s="13"/>
      <c r="L21" s="92"/>
      <c r="M21" s="92"/>
      <c r="N21" s="92"/>
      <c r="O21" s="92"/>
      <c r="P21" s="92"/>
    </row>
    <row r="22" spans="2:16">
      <c r="B22" s="31" t="s">
        <v>53</v>
      </c>
      <c r="C22" s="68"/>
      <c r="D22" s="68"/>
      <c r="E22" s="31" t="s">
        <v>20</v>
      </c>
      <c r="F22" s="69"/>
      <c r="G22" s="34" t="s">
        <v>54</v>
      </c>
      <c r="H22" s="70"/>
      <c r="I22" s="70"/>
      <c r="J22" s="36" t="s">
        <v>20</v>
      </c>
      <c r="L22" s="92"/>
      <c r="M22" s="92"/>
      <c r="N22" s="92"/>
      <c r="O22" s="92"/>
      <c r="P22" s="92"/>
    </row>
    <row r="23" spans="2:16">
      <c r="B23" s="37" t="s">
        <v>12</v>
      </c>
      <c r="C23" s="71"/>
      <c r="D23" s="71"/>
      <c r="E23" s="37"/>
      <c r="F23" s="69"/>
      <c r="G23" s="39" t="s">
        <v>12</v>
      </c>
      <c r="H23" s="72"/>
      <c r="I23" s="72"/>
      <c r="J23" s="39"/>
    </row>
    <row r="24" spans="2:16">
      <c r="B24" s="68" t="s">
        <v>13</v>
      </c>
      <c r="C24" s="68"/>
      <c r="D24" s="68"/>
      <c r="E24" s="73">
        <v>1.8</v>
      </c>
      <c r="F24" s="69"/>
      <c r="G24" s="94" t="s">
        <v>7</v>
      </c>
      <c r="H24" s="94"/>
      <c r="I24" s="94"/>
      <c r="J24" s="74">
        <v>3.3</v>
      </c>
    </row>
    <row r="25" spans="2:16">
      <c r="B25" s="68" t="s">
        <v>45</v>
      </c>
      <c r="C25" s="68"/>
      <c r="D25" s="68"/>
      <c r="E25" s="73">
        <v>2</v>
      </c>
      <c r="F25" s="69"/>
      <c r="G25" s="70" t="s">
        <v>10</v>
      </c>
      <c r="H25" s="70"/>
      <c r="I25" s="70"/>
      <c r="J25" s="75">
        <v>3.3</v>
      </c>
    </row>
    <row r="26" spans="2:16">
      <c r="B26" s="68" t="s">
        <v>9</v>
      </c>
      <c r="C26" s="68"/>
      <c r="D26" s="68"/>
      <c r="E26" s="73">
        <v>2.2999999999999998</v>
      </c>
      <c r="F26" s="69"/>
      <c r="G26" s="70" t="s">
        <v>17</v>
      </c>
      <c r="H26" s="70"/>
      <c r="I26" s="70"/>
      <c r="J26" s="75">
        <v>3.3</v>
      </c>
    </row>
    <row r="27" spans="2:16">
      <c r="B27" s="68" t="s">
        <v>14</v>
      </c>
      <c r="C27" s="68"/>
      <c r="D27" s="68"/>
      <c r="E27" s="73">
        <v>2.2999999999999998</v>
      </c>
      <c r="F27" s="69"/>
      <c r="G27" s="70" t="s">
        <v>18</v>
      </c>
      <c r="H27" s="70"/>
      <c r="I27" s="70"/>
      <c r="J27" s="75">
        <v>3.3</v>
      </c>
    </row>
    <row r="28" spans="2:16">
      <c r="B28" s="68" t="s">
        <v>11</v>
      </c>
      <c r="C28" s="68"/>
      <c r="D28" s="68"/>
      <c r="E28" s="73">
        <v>2.5</v>
      </c>
      <c r="F28" s="69"/>
      <c r="G28" s="70" t="s">
        <v>8</v>
      </c>
      <c r="H28" s="70"/>
      <c r="I28" s="70"/>
      <c r="J28" s="75">
        <v>3.5</v>
      </c>
    </row>
    <row r="29" spans="2:16">
      <c r="B29" s="68" t="s">
        <v>15</v>
      </c>
      <c r="C29" s="68"/>
      <c r="D29" s="68"/>
      <c r="E29" s="73">
        <v>2.5</v>
      </c>
      <c r="F29" s="69"/>
      <c r="G29" s="70" t="s">
        <v>30</v>
      </c>
      <c r="H29" s="70"/>
      <c r="I29" s="75"/>
      <c r="J29" s="76">
        <v>4</v>
      </c>
    </row>
    <row r="30" spans="2:16">
      <c r="B30" s="68" t="s">
        <v>16</v>
      </c>
      <c r="C30" s="68"/>
      <c r="D30" s="68"/>
      <c r="E30" s="73">
        <v>2.5</v>
      </c>
      <c r="F30" s="69"/>
      <c r="G30" s="70" t="s">
        <v>46</v>
      </c>
      <c r="H30" s="70"/>
      <c r="I30" s="75"/>
      <c r="J30" s="76">
        <v>4</v>
      </c>
    </row>
    <row r="31" spans="2:16">
      <c r="B31" s="68"/>
      <c r="C31" s="68"/>
      <c r="D31" s="68"/>
      <c r="E31" s="73"/>
      <c r="F31" s="69"/>
      <c r="G31" s="70" t="s">
        <v>31</v>
      </c>
      <c r="H31" s="70"/>
      <c r="I31" s="75"/>
      <c r="J31" s="75">
        <v>5.3</v>
      </c>
    </row>
    <row r="32" spans="2:16">
      <c r="B32" s="68"/>
      <c r="C32" s="68"/>
      <c r="D32" s="68"/>
      <c r="E32" s="73"/>
      <c r="F32" s="69"/>
      <c r="G32" s="70" t="s">
        <v>28</v>
      </c>
      <c r="H32" s="70"/>
      <c r="I32" s="70"/>
      <c r="J32" s="75">
        <v>5.5</v>
      </c>
    </row>
    <row r="33" spans="2:10">
      <c r="B33" s="68"/>
      <c r="C33" s="68"/>
      <c r="D33" s="68"/>
      <c r="E33" s="73"/>
      <c r="F33" s="69"/>
      <c r="G33" s="70"/>
      <c r="H33" s="70"/>
      <c r="I33" s="70"/>
      <c r="J33" s="75"/>
    </row>
    <row r="34" spans="2:10">
      <c r="B34" s="37" t="s">
        <v>19</v>
      </c>
      <c r="C34" s="71"/>
      <c r="D34" s="71"/>
      <c r="E34" s="77"/>
      <c r="F34" s="69"/>
      <c r="G34" s="39" t="s">
        <v>19</v>
      </c>
      <c r="H34" s="72"/>
      <c r="I34" s="78"/>
      <c r="J34" s="78"/>
    </row>
    <row r="35" spans="2:10">
      <c r="B35" s="68" t="s">
        <v>21</v>
      </c>
      <c r="C35" s="68"/>
      <c r="D35" s="68"/>
      <c r="E35" s="73">
        <v>2.8</v>
      </c>
      <c r="F35" s="69"/>
      <c r="G35" s="70" t="s">
        <v>23</v>
      </c>
      <c r="H35" s="70"/>
      <c r="I35" s="75"/>
      <c r="J35" s="76">
        <v>3</v>
      </c>
    </row>
    <row r="36" spans="2:10">
      <c r="B36" s="68" t="s">
        <v>24</v>
      </c>
      <c r="C36" s="68"/>
      <c r="D36" s="68"/>
      <c r="E36" s="73">
        <v>2</v>
      </c>
      <c r="F36" s="69"/>
      <c r="G36" s="70" t="s">
        <v>25</v>
      </c>
      <c r="H36" s="70"/>
      <c r="I36" s="75"/>
      <c r="J36" s="76">
        <v>3</v>
      </c>
    </row>
    <row r="37" spans="2:10">
      <c r="B37" s="68"/>
      <c r="C37" s="68"/>
      <c r="D37" s="68"/>
      <c r="E37" s="79"/>
      <c r="F37" s="69"/>
      <c r="G37" s="70" t="s">
        <v>22</v>
      </c>
      <c r="H37" s="70"/>
      <c r="I37" s="75"/>
      <c r="J37" s="75">
        <v>3.5</v>
      </c>
    </row>
    <row r="38" spans="2:10">
      <c r="B38" s="68"/>
      <c r="C38" s="68"/>
      <c r="D38" s="68"/>
      <c r="E38" s="68"/>
      <c r="F38" s="69"/>
      <c r="G38" s="70"/>
      <c r="H38" s="70"/>
      <c r="I38" s="75"/>
      <c r="J38" s="75"/>
    </row>
    <row r="39" spans="2:10">
      <c r="B39" s="68"/>
      <c r="C39" s="68"/>
      <c r="D39" s="68"/>
      <c r="E39" s="68"/>
      <c r="F39" s="80"/>
      <c r="G39" s="70"/>
      <c r="H39" s="70"/>
      <c r="I39" s="75"/>
      <c r="J39" s="75"/>
    </row>
    <row r="40" spans="2:10">
      <c r="B40" s="37" t="s">
        <v>26</v>
      </c>
      <c r="C40" s="71"/>
      <c r="D40" s="71"/>
      <c r="E40" s="71"/>
      <c r="F40" s="80"/>
      <c r="G40" s="39" t="s">
        <v>26</v>
      </c>
      <c r="H40" s="72"/>
      <c r="I40" s="78"/>
      <c r="J40" s="78"/>
    </row>
    <row r="41" spans="2:10">
      <c r="B41" s="68" t="s">
        <v>29</v>
      </c>
      <c r="C41" s="68"/>
      <c r="D41" s="68"/>
      <c r="E41" s="81">
        <v>2.2999999999999998</v>
      </c>
      <c r="F41" s="80"/>
      <c r="G41" s="70" t="s">
        <v>27</v>
      </c>
      <c r="H41" s="70"/>
      <c r="I41" s="75"/>
      <c r="J41" s="75">
        <v>4.5</v>
      </c>
    </row>
    <row r="42" spans="2:10">
      <c r="B42" s="68"/>
      <c r="C42" s="68"/>
      <c r="D42" s="68"/>
      <c r="E42" s="81"/>
      <c r="F42" s="80"/>
      <c r="G42" s="70"/>
      <c r="H42" s="70"/>
      <c r="I42" s="75"/>
      <c r="J42" s="75"/>
    </row>
    <row r="43" spans="2:10">
      <c r="B43" s="37" t="s">
        <v>43</v>
      </c>
      <c r="C43" s="71"/>
      <c r="D43" s="71"/>
      <c r="E43" s="82"/>
      <c r="F43" s="69"/>
      <c r="G43" s="39" t="s">
        <v>43</v>
      </c>
      <c r="H43" s="72"/>
      <c r="I43" s="78"/>
      <c r="J43" s="78"/>
    </row>
    <row r="44" spans="2:10">
      <c r="B44" s="68" t="s">
        <v>38</v>
      </c>
      <c r="C44" s="68"/>
      <c r="D44" s="68"/>
      <c r="E44" s="73">
        <v>2</v>
      </c>
      <c r="F44" s="69"/>
      <c r="G44" s="70" t="s">
        <v>39</v>
      </c>
      <c r="H44" s="70"/>
      <c r="I44" s="75"/>
      <c r="J44" s="76">
        <v>3</v>
      </c>
    </row>
    <row r="45" spans="2:10">
      <c r="B45" s="68"/>
      <c r="C45" s="68"/>
      <c r="D45" s="68"/>
      <c r="E45" s="81"/>
      <c r="F45" s="69"/>
      <c r="G45" s="70" t="s">
        <v>41</v>
      </c>
      <c r="H45" s="70"/>
      <c r="I45" s="70"/>
      <c r="J45" s="76">
        <v>5</v>
      </c>
    </row>
    <row r="46" spans="2:10">
      <c r="B46" s="68"/>
      <c r="C46" s="68"/>
      <c r="D46" s="68"/>
      <c r="E46" s="81"/>
      <c r="F46" s="69"/>
      <c r="G46" s="70" t="s">
        <v>44</v>
      </c>
      <c r="H46" s="70"/>
      <c r="I46" s="70"/>
      <c r="J46" s="76">
        <v>5.8</v>
      </c>
    </row>
    <row r="47" spans="2:10">
      <c r="B47" s="68"/>
      <c r="C47" s="68"/>
      <c r="D47" s="68"/>
      <c r="E47" s="81"/>
      <c r="F47" s="69"/>
      <c r="G47" s="83" t="s">
        <v>42</v>
      </c>
      <c r="H47" s="83"/>
      <c r="I47" s="83"/>
      <c r="J47" s="84">
        <v>6.3</v>
      </c>
    </row>
    <row r="48" spans="2:10">
      <c r="B48" s="68"/>
      <c r="C48" s="68"/>
      <c r="D48" s="68"/>
      <c r="E48" s="81"/>
      <c r="F48" s="69"/>
      <c r="G48" s="83" t="s">
        <v>40</v>
      </c>
      <c r="H48" s="83"/>
      <c r="I48" s="85"/>
      <c r="J48" s="84">
        <v>7</v>
      </c>
    </row>
    <row r="49" spans="2:10">
      <c r="B49" s="68"/>
      <c r="C49" s="68"/>
      <c r="D49" s="68"/>
      <c r="E49" s="68"/>
      <c r="F49" s="69"/>
      <c r="G49" s="70"/>
      <c r="H49" s="70"/>
      <c r="I49" s="70"/>
      <c r="J49" s="76"/>
    </row>
    <row r="50" spans="2:10">
      <c r="B50" s="37" t="s">
        <v>32</v>
      </c>
      <c r="C50" s="71"/>
      <c r="D50" s="71"/>
      <c r="E50" s="82"/>
      <c r="F50" s="69"/>
      <c r="G50" s="70"/>
      <c r="H50" s="70"/>
      <c r="I50" s="70"/>
      <c r="J50" s="70"/>
    </row>
    <row r="51" spans="2:10">
      <c r="B51" s="68" t="s">
        <v>34</v>
      </c>
      <c r="C51" s="68"/>
      <c r="D51" s="68"/>
      <c r="E51" s="81">
        <v>1.5</v>
      </c>
      <c r="F51" s="69"/>
      <c r="G51" s="70"/>
      <c r="H51" s="70"/>
      <c r="I51" s="70"/>
      <c r="J51" s="70"/>
    </row>
    <row r="52" spans="2:10">
      <c r="B52" s="68" t="s">
        <v>35</v>
      </c>
      <c r="C52" s="68"/>
      <c r="D52" s="68"/>
      <c r="E52" s="73">
        <v>2</v>
      </c>
      <c r="F52" s="69"/>
      <c r="G52" s="70"/>
      <c r="H52" s="70"/>
      <c r="I52" s="70"/>
      <c r="J52" s="70"/>
    </row>
    <row r="53" spans="2:10">
      <c r="B53" s="68" t="s">
        <v>36</v>
      </c>
      <c r="C53" s="68"/>
      <c r="D53" s="68"/>
      <c r="E53" s="73">
        <v>2</v>
      </c>
      <c r="F53" s="69"/>
      <c r="G53" s="70"/>
      <c r="H53" s="70"/>
      <c r="I53" s="70"/>
      <c r="J53" s="70"/>
    </row>
    <row r="54" spans="2:10">
      <c r="B54" s="68" t="s">
        <v>37</v>
      </c>
      <c r="C54" s="68"/>
      <c r="D54" s="68"/>
      <c r="E54" s="73">
        <v>2</v>
      </c>
      <c r="F54" s="69"/>
      <c r="G54" s="70"/>
      <c r="H54" s="70"/>
      <c r="I54" s="70"/>
      <c r="J54" s="70"/>
    </row>
    <row r="55" spans="2:10" ht="15.95" customHeight="1">
      <c r="B55" s="68" t="s">
        <v>33</v>
      </c>
      <c r="C55" s="68"/>
      <c r="D55" s="68"/>
      <c r="E55" s="81">
        <v>2.5</v>
      </c>
      <c r="F55" s="69"/>
      <c r="G55" s="70"/>
      <c r="H55" s="70"/>
      <c r="I55" s="70"/>
      <c r="J55" s="70"/>
    </row>
    <row r="56" spans="2:10">
      <c r="B56" s="68"/>
      <c r="C56" s="68"/>
      <c r="D56" s="68"/>
      <c r="E56" s="68"/>
      <c r="F56" s="69"/>
      <c r="G56" s="83" t="s">
        <v>52</v>
      </c>
      <c r="H56" s="83"/>
      <c r="I56" s="70"/>
      <c r="J56" s="70"/>
    </row>
    <row r="57" spans="2:10">
      <c r="B57" s="69"/>
      <c r="C57" s="69"/>
      <c r="D57" s="69"/>
      <c r="E57" s="69"/>
      <c r="F57" s="69"/>
      <c r="G57" s="69"/>
      <c r="H57" s="69"/>
      <c r="I57" s="69"/>
      <c r="J57" s="69"/>
    </row>
    <row r="58" spans="2:10" ht="236.25">
      <c r="B58" s="88" t="s">
        <v>49</v>
      </c>
      <c r="C58" s="88"/>
      <c r="D58" s="88"/>
      <c r="E58" s="88"/>
      <c r="F58" s="88"/>
      <c r="G58" s="88"/>
      <c r="H58" s="88"/>
      <c r="I58" s="88"/>
      <c r="J58" s="88"/>
    </row>
    <row r="59" spans="2:10">
      <c r="B59" s="88"/>
      <c r="C59" s="88"/>
      <c r="D59" s="88"/>
      <c r="E59" s="88"/>
      <c r="F59" s="88"/>
      <c r="G59" s="88"/>
      <c r="H59" s="88"/>
      <c r="I59" s="88"/>
      <c r="J59" s="88"/>
    </row>
    <row r="60" spans="2:10">
      <c r="B60" s="88"/>
      <c r="C60" s="88"/>
      <c r="D60" s="88"/>
      <c r="E60" s="88"/>
      <c r="F60" s="88"/>
      <c r="G60" s="88"/>
      <c r="H60" s="88"/>
      <c r="I60" s="88"/>
      <c r="J60" s="88"/>
    </row>
    <row r="61" spans="2:10">
      <c r="B61" s="87" t="s">
        <v>50</v>
      </c>
      <c r="C61" s="87"/>
      <c r="D61" s="87"/>
      <c r="E61" s="87"/>
      <c r="F61" s="87"/>
      <c r="G61" s="87"/>
      <c r="H61" s="86" t="s">
        <v>51</v>
      </c>
      <c r="I61" s="69"/>
      <c r="J61" s="69"/>
    </row>
  </sheetData>
  <sheetProtection algorithmName="SHA-512" hashValue="fpl0VIbUujydl7t3fykqRSzTBwGhzcCnqx7oUCpYDed9AJVBbPCQsBdweeYIY85yjhH6FzWSIWTAigCQesoKxA==" saltValue="kenbDHR9wdOv+HL6roizjA==" spinCount="100000" sheet="1" objects="1" scenarios="1" selectLockedCells="1"/>
  <sortState ref="G45:J49">
    <sortCondition ref="J45:J49"/>
  </sortState>
  <mergeCells count="6">
    <mergeCell ref="L6:M6"/>
    <mergeCell ref="L8:P22"/>
    <mergeCell ref="H4:H5"/>
    <mergeCell ref="G24:I24"/>
    <mergeCell ref="E17:J18"/>
    <mergeCell ref="E19:J20"/>
  </mergeCells>
  <phoneticPr fontId="7" type="noConversion"/>
  <conditionalFormatting sqref="E24:E55">
    <cfRule type="cellIs" dxfId="3" priority="2" operator="greaterThan">
      <formula>$C$17</formula>
    </cfRule>
  </conditionalFormatting>
  <conditionalFormatting sqref="J24:J55">
    <cfRule type="cellIs" dxfId="2" priority="1" operator="greaterThan">
      <formula>$C$17</formula>
    </cfRule>
  </conditionalFormatting>
  <hyperlinks>
    <hyperlink ref="H61" r:id="rId1" xr:uid="{6F06DDE0-DF9E-554A-9343-FB2D74BBC09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D89A3-F0F7-D14B-B77B-55588674A20D}">
  <dimension ref="B1:P61"/>
  <sheetViews>
    <sheetView tabSelected="1" workbookViewId="0">
      <pane xSplit="11" topLeftCell="L1" activePane="topRight" state="frozen"/>
      <selection pane="topRight" activeCell="C5" sqref="C5"/>
    </sheetView>
  </sheetViews>
  <sheetFormatPr defaultColWidth="11" defaultRowHeight="15.75"/>
  <cols>
    <col min="2" max="2" width="15.625" customWidth="1"/>
    <col min="4" max="4" width="14.625" customWidth="1"/>
    <col min="6" max="6" width="9.5" customWidth="1"/>
    <col min="7" max="7" width="16.125" customWidth="1"/>
    <col min="8" max="8" width="12.125" customWidth="1"/>
    <col min="9" max="9" width="11.875" customWidth="1"/>
    <col min="12" max="12" width="16" customWidth="1"/>
  </cols>
  <sheetData>
    <row r="1" spans="2:16" ht="16.5" thickBot="1"/>
    <row r="2" spans="2:16">
      <c r="B2" s="15"/>
      <c r="C2" s="5"/>
      <c r="D2" s="24"/>
      <c r="E2" s="24"/>
      <c r="F2" s="24"/>
      <c r="G2" s="24"/>
      <c r="H2" s="24"/>
      <c r="I2" s="5"/>
      <c r="J2" s="29"/>
    </row>
    <row r="3" spans="2:16">
      <c r="B3" s="16" t="s">
        <v>3</v>
      </c>
      <c r="C3" s="6"/>
      <c r="D3" s="25"/>
      <c r="E3" s="25"/>
      <c r="F3" s="25"/>
      <c r="G3" s="25"/>
      <c r="H3" s="28"/>
      <c r="I3" s="8"/>
      <c r="J3" s="30"/>
    </row>
    <row r="4" spans="2:16">
      <c r="B4" s="16"/>
      <c r="C4" s="7"/>
      <c r="D4" s="25"/>
      <c r="E4" s="25"/>
      <c r="F4" s="25"/>
      <c r="G4" s="25"/>
      <c r="H4" s="93" t="s">
        <v>6</v>
      </c>
      <c r="I4" s="9"/>
      <c r="J4" s="30" t="s">
        <v>2</v>
      </c>
    </row>
    <row r="5" spans="2:16">
      <c r="B5" s="16" t="s">
        <v>71</v>
      </c>
      <c r="C5" s="6"/>
      <c r="D5" s="25" t="s">
        <v>47</v>
      </c>
      <c r="E5" s="25"/>
      <c r="F5" s="25"/>
      <c r="G5" s="25"/>
      <c r="H5" s="93"/>
      <c r="I5" s="8"/>
      <c r="J5" s="30"/>
    </row>
    <row r="6" spans="2:16">
      <c r="B6" s="16"/>
      <c r="C6" s="7"/>
      <c r="D6" s="25"/>
      <c r="E6" s="25"/>
      <c r="F6" s="25"/>
      <c r="G6" s="25"/>
      <c r="H6" s="28"/>
      <c r="I6" s="1">
        <f>I4/2.20462</f>
        <v>0</v>
      </c>
      <c r="J6" s="30" t="s">
        <v>1</v>
      </c>
      <c r="L6" s="91" t="s">
        <v>57</v>
      </c>
      <c r="M6" s="91"/>
      <c r="N6" s="33"/>
      <c r="O6" s="33"/>
      <c r="P6" s="33"/>
    </row>
    <row r="7" spans="2:16">
      <c r="B7" s="16" t="s">
        <v>60</v>
      </c>
      <c r="C7" s="7"/>
      <c r="D7" s="25"/>
      <c r="E7" s="25"/>
      <c r="F7" s="25"/>
      <c r="G7" s="25"/>
      <c r="H7" s="28"/>
      <c r="I7" s="8"/>
      <c r="J7" s="30"/>
      <c r="L7" s="33"/>
      <c r="M7" s="33"/>
      <c r="N7" s="33"/>
      <c r="O7" s="33"/>
      <c r="P7" s="33"/>
    </row>
    <row r="8" spans="2:16">
      <c r="B8" s="16" t="s">
        <v>70</v>
      </c>
      <c r="C8" s="6"/>
      <c r="D8" s="25"/>
      <c r="E8" s="25"/>
      <c r="F8" s="25"/>
      <c r="G8" s="25"/>
      <c r="H8" s="25"/>
      <c r="I8" s="7"/>
      <c r="J8" s="27"/>
      <c r="L8" s="92" t="s">
        <v>69</v>
      </c>
      <c r="M8" s="92"/>
      <c r="N8" s="92"/>
      <c r="O8" s="92"/>
      <c r="P8" s="92"/>
    </row>
    <row r="9" spans="2:16">
      <c r="B9" s="16"/>
      <c r="C9" s="7"/>
      <c r="D9" s="25"/>
      <c r="E9" s="25"/>
      <c r="F9" s="25"/>
      <c r="G9" s="25"/>
      <c r="H9" s="25"/>
      <c r="I9" s="7"/>
      <c r="J9" s="27"/>
      <c r="L9" s="92"/>
      <c r="M9" s="92"/>
      <c r="N9" s="92"/>
      <c r="O9" s="92"/>
      <c r="P9" s="92"/>
    </row>
    <row r="10" spans="2:16">
      <c r="B10" s="16" t="s">
        <v>56</v>
      </c>
      <c r="C10" s="6"/>
      <c r="D10" s="25" t="s">
        <v>1</v>
      </c>
      <c r="E10" s="25"/>
      <c r="F10" s="25"/>
      <c r="G10" s="25"/>
      <c r="H10" s="25"/>
      <c r="I10" s="7"/>
      <c r="J10" s="27"/>
      <c r="L10" s="92"/>
      <c r="M10" s="92"/>
      <c r="N10" s="92"/>
      <c r="O10" s="92"/>
      <c r="P10" s="92"/>
    </row>
    <row r="11" spans="2:16" ht="16.5" thickBot="1">
      <c r="B11" s="17"/>
      <c r="C11" s="10"/>
      <c r="D11" s="26"/>
      <c r="E11" s="26"/>
      <c r="F11" s="26"/>
      <c r="G11" s="25"/>
      <c r="H11" s="25"/>
      <c r="I11" s="7"/>
      <c r="J11" s="27"/>
      <c r="L11" s="92"/>
      <c r="M11" s="92"/>
      <c r="N11" s="92"/>
      <c r="O11" s="92"/>
      <c r="P11" s="92"/>
    </row>
    <row r="12" spans="2:16" ht="16.5" thickTop="1">
      <c r="B12" s="18"/>
      <c r="C12" s="7"/>
      <c r="D12" s="25"/>
      <c r="E12" s="25"/>
      <c r="F12" s="25"/>
      <c r="G12" s="25"/>
      <c r="H12" s="25"/>
      <c r="I12" s="7"/>
      <c r="J12" s="27"/>
      <c r="L12" s="92"/>
      <c r="M12" s="92"/>
      <c r="N12" s="92"/>
      <c r="O12" s="92"/>
      <c r="P12" s="92"/>
    </row>
    <row r="13" spans="2:16" ht="18.75">
      <c r="B13" s="89" t="s">
        <v>62</v>
      </c>
      <c r="C13" s="7"/>
      <c r="D13" s="25"/>
      <c r="E13" s="25"/>
      <c r="F13" s="25"/>
      <c r="G13" s="25"/>
      <c r="H13" s="25"/>
      <c r="I13" s="7"/>
      <c r="J13" s="27"/>
      <c r="L13" s="92"/>
      <c r="M13" s="92"/>
      <c r="N13" s="92"/>
      <c r="O13" s="92"/>
      <c r="P13" s="92"/>
    </row>
    <row r="14" spans="2:16">
      <c r="B14" s="89" t="s">
        <v>61</v>
      </c>
      <c r="C14" s="7"/>
      <c r="D14" s="25"/>
      <c r="E14" s="7"/>
      <c r="F14" s="7"/>
      <c r="G14" s="7"/>
      <c r="H14" s="7"/>
      <c r="I14" s="7"/>
      <c r="J14" s="27"/>
      <c r="L14" s="92"/>
      <c r="M14" s="92"/>
      <c r="N14" s="92"/>
      <c r="O14" s="92"/>
      <c r="P14" s="92"/>
    </row>
    <row r="15" spans="2:16" ht="18.75">
      <c r="B15" s="89" t="s">
        <v>63</v>
      </c>
      <c r="C15" s="2">
        <f>(0.012039*C10)+(0.217654*C5)-0.69176</f>
        <v>-0.69176000000000004</v>
      </c>
      <c r="D15" s="25" t="s">
        <v>5</v>
      </c>
      <c r="E15" s="2" t="e">
        <f>(((0.012039*C10)+(0.217654*C5)-0.69176)/C10)*1000</f>
        <v>#DIV/0!</v>
      </c>
      <c r="F15" s="25" t="s">
        <v>48</v>
      </c>
      <c r="G15" s="25"/>
      <c r="H15" s="25"/>
      <c r="I15" s="25"/>
      <c r="J15" s="27"/>
      <c r="L15" s="92"/>
      <c r="M15" s="92"/>
      <c r="N15" s="92"/>
      <c r="O15" s="92"/>
      <c r="P15" s="92"/>
    </row>
    <row r="16" spans="2:16">
      <c r="B16" s="18"/>
      <c r="C16" s="7"/>
      <c r="D16" s="25"/>
      <c r="E16" s="7"/>
      <c r="F16" s="25"/>
      <c r="G16" s="25"/>
      <c r="H16" s="25"/>
      <c r="I16" s="25"/>
      <c r="J16" s="27"/>
      <c r="L16" s="92"/>
      <c r="M16" s="92"/>
      <c r="N16" s="92"/>
      <c r="O16" s="92"/>
      <c r="P16" s="92"/>
    </row>
    <row r="17" spans="2:16">
      <c r="B17" s="19" t="s">
        <v>55</v>
      </c>
      <c r="C17" s="3" t="e">
        <f>E15/3.5</f>
        <v>#DIV/0!</v>
      </c>
      <c r="D17" s="22"/>
      <c r="E17" s="95" t="s">
        <v>64</v>
      </c>
      <c r="F17" s="95"/>
      <c r="G17" s="95"/>
      <c r="H17" s="95"/>
      <c r="I17" s="95"/>
      <c r="J17" s="96"/>
      <c r="L17" s="92"/>
      <c r="M17" s="92"/>
      <c r="N17" s="92"/>
      <c r="O17" s="92"/>
      <c r="P17" s="92"/>
    </row>
    <row r="18" spans="2:16">
      <c r="B18" s="20"/>
      <c r="C18" s="11"/>
      <c r="D18" s="22"/>
      <c r="E18" s="95"/>
      <c r="F18" s="95"/>
      <c r="G18" s="95"/>
      <c r="H18" s="95"/>
      <c r="I18" s="95"/>
      <c r="J18" s="96"/>
      <c r="L18" s="92"/>
      <c r="M18" s="92"/>
      <c r="N18" s="92"/>
      <c r="O18" s="92"/>
      <c r="P18" s="92"/>
    </row>
    <row r="19" spans="2:16">
      <c r="B19" s="19" t="s">
        <v>66</v>
      </c>
      <c r="C19" s="4" t="e">
        <f>IF(C17&lt;3,"LPA",IF(AND(C17&gt;=3, C17&lt;6), "MPA", IF(C17&gt;=6,"VPA")))</f>
        <v>#DIV/0!</v>
      </c>
      <c r="D19" s="22"/>
      <c r="E19" s="95" t="s">
        <v>67</v>
      </c>
      <c r="F19" s="95"/>
      <c r="G19" s="95"/>
      <c r="H19" s="95"/>
      <c r="I19" s="95"/>
      <c r="J19" s="96"/>
      <c r="L19" s="92"/>
      <c r="M19" s="92"/>
      <c r="N19" s="92"/>
      <c r="O19" s="92"/>
      <c r="P19" s="92"/>
    </row>
    <row r="20" spans="2:16" ht="18" customHeight="1" thickBot="1">
      <c r="B20" s="21"/>
      <c r="C20" s="12"/>
      <c r="D20" s="23"/>
      <c r="E20" s="104"/>
      <c r="F20" s="104"/>
      <c r="G20" s="104"/>
      <c r="H20" s="104"/>
      <c r="I20" s="104"/>
      <c r="J20" s="105"/>
      <c r="L20" s="92"/>
      <c r="M20" s="92"/>
      <c r="N20" s="92"/>
      <c r="O20" s="92"/>
      <c r="P20" s="92"/>
    </row>
    <row r="21" spans="2:16" ht="15.95" customHeight="1">
      <c r="B21" s="13"/>
      <c r="C21" s="13"/>
      <c r="D21" s="13"/>
      <c r="E21" s="13"/>
      <c r="F21" s="14"/>
      <c r="G21" s="13"/>
      <c r="H21" s="13"/>
      <c r="I21" s="13"/>
      <c r="J21" s="13"/>
      <c r="L21" s="92"/>
      <c r="M21" s="92"/>
      <c r="N21" s="92"/>
      <c r="O21" s="92"/>
      <c r="P21" s="92"/>
    </row>
    <row r="22" spans="2:16">
      <c r="B22" s="31" t="s">
        <v>53</v>
      </c>
      <c r="C22" s="32"/>
      <c r="D22" s="32"/>
      <c r="E22" s="31" t="s">
        <v>20</v>
      </c>
      <c r="F22" s="33"/>
      <c r="G22" s="34" t="s">
        <v>54</v>
      </c>
      <c r="H22" s="35"/>
      <c r="I22" s="35"/>
      <c r="J22" s="36" t="s">
        <v>20</v>
      </c>
      <c r="L22" s="92"/>
      <c r="M22" s="92"/>
      <c r="N22" s="92"/>
      <c r="O22" s="92"/>
      <c r="P22" s="92"/>
    </row>
    <row r="23" spans="2:16">
      <c r="B23" s="37" t="s">
        <v>12</v>
      </c>
      <c r="C23" s="38"/>
      <c r="D23" s="38"/>
      <c r="E23" s="37"/>
      <c r="F23" s="33"/>
      <c r="G23" s="39" t="s">
        <v>12</v>
      </c>
      <c r="H23" s="40"/>
      <c r="I23" s="40"/>
      <c r="J23" s="39"/>
    </row>
    <row r="24" spans="2:16">
      <c r="B24" s="32" t="s">
        <v>13</v>
      </c>
      <c r="C24" s="32"/>
      <c r="D24" s="32"/>
      <c r="E24" s="41">
        <v>1.8</v>
      </c>
      <c r="F24" s="33"/>
      <c r="G24" s="101" t="s">
        <v>7</v>
      </c>
      <c r="H24" s="101"/>
      <c r="I24" s="101"/>
      <c r="J24" s="42">
        <v>3.3</v>
      </c>
    </row>
    <row r="25" spans="2:16">
      <c r="B25" s="32" t="s">
        <v>45</v>
      </c>
      <c r="C25" s="32"/>
      <c r="D25" s="32"/>
      <c r="E25" s="41">
        <v>2</v>
      </c>
      <c r="F25" s="33"/>
      <c r="G25" s="35" t="s">
        <v>10</v>
      </c>
      <c r="H25" s="35"/>
      <c r="I25" s="35"/>
      <c r="J25" s="43">
        <v>3.3</v>
      </c>
    </row>
    <row r="26" spans="2:16">
      <c r="B26" s="32" t="s">
        <v>9</v>
      </c>
      <c r="C26" s="32"/>
      <c r="D26" s="32"/>
      <c r="E26" s="41">
        <v>2.2999999999999998</v>
      </c>
      <c r="F26" s="33"/>
      <c r="G26" s="35" t="s">
        <v>17</v>
      </c>
      <c r="H26" s="35"/>
      <c r="I26" s="35"/>
      <c r="J26" s="43">
        <v>3.3</v>
      </c>
    </row>
    <row r="27" spans="2:16">
      <c r="B27" s="32" t="s">
        <v>14</v>
      </c>
      <c r="C27" s="32"/>
      <c r="D27" s="32"/>
      <c r="E27" s="41">
        <v>2.2999999999999998</v>
      </c>
      <c r="F27" s="33"/>
      <c r="G27" s="35" t="s">
        <v>18</v>
      </c>
      <c r="H27" s="35"/>
      <c r="I27" s="35"/>
      <c r="J27" s="43">
        <v>3.3</v>
      </c>
    </row>
    <row r="28" spans="2:16">
      <c r="B28" s="32" t="s">
        <v>11</v>
      </c>
      <c r="C28" s="32"/>
      <c r="D28" s="32"/>
      <c r="E28" s="41">
        <v>2.5</v>
      </c>
      <c r="F28" s="33"/>
      <c r="G28" s="35" t="s">
        <v>8</v>
      </c>
      <c r="H28" s="35"/>
      <c r="I28" s="35"/>
      <c r="J28" s="43">
        <v>3.5</v>
      </c>
    </row>
    <row r="29" spans="2:16">
      <c r="B29" s="32" t="s">
        <v>15</v>
      </c>
      <c r="C29" s="32"/>
      <c r="D29" s="32"/>
      <c r="E29" s="41">
        <v>2.5</v>
      </c>
      <c r="F29" s="33"/>
      <c r="G29" s="35" t="s">
        <v>30</v>
      </c>
      <c r="H29" s="35"/>
      <c r="I29" s="43"/>
      <c r="J29" s="44">
        <v>4</v>
      </c>
    </row>
    <row r="30" spans="2:16">
      <c r="B30" s="32" t="s">
        <v>16</v>
      </c>
      <c r="C30" s="32"/>
      <c r="D30" s="32"/>
      <c r="E30" s="41">
        <v>2.5</v>
      </c>
      <c r="F30" s="33"/>
      <c r="G30" s="35" t="s">
        <v>46</v>
      </c>
      <c r="H30" s="35"/>
      <c r="I30" s="43"/>
      <c r="J30" s="44">
        <v>4</v>
      </c>
    </row>
    <row r="31" spans="2:16">
      <c r="B31" s="32"/>
      <c r="C31" s="32"/>
      <c r="D31" s="32"/>
      <c r="E31" s="41"/>
      <c r="F31" s="33"/>
      <c r="G31" s="35" t="s">
        <v>31</v>
      </c>
      <c r="H31" s="35"/>
      <c r="I31" s="43"/>
      <c r="J31" s="43">
        <v>5.3</v>
      </c>
    </row>
    <row r="32" spans="2:16">
      <c r="B32" s="32"/>
      <c r="C32" s="32"/>
      <c r="D32" s="32"/>
      <c r="E32" s="41"/>
      <c r="F32" s="33"/>
      <c r="G32" s="35" t="s">
        <v>28</v>
      </c>
      <c r="H32" s="35"/>
      <c r="I32" s="35"/>
      <c r="J32" s="43">
        <v>5.5</v>
      </c>
    </row>
    <row r="33" spans="2:10">
      <c r="B33" s="32"/>
      <c r="C33" s="32"/>
      <c r="D33" s="32"/>
      <c r="E33" s="41"/>
      <c r="F33" s="33"/>
      <c r="G33" s="35"/>
      <c r="H33" s="35"/>
      <c r="I33" s="35"/>
      <c r="J33" s="43"/>
    </row>
    <row r="34" spans="2:10">
      <c r="B34" s="37" t="s">
        <v>19</v>
      </c>
      <c r="C34" s="38"/>
      <c r="D34" s="38"/>
      <c r="E34" s="45"/>
      <c r="F34" s="33"/>
      <c r="G34" s="39" t="s">
        <v>19</v>
      </c>
      <c r="H34" s="40"/>
      <c r="I34" s="46"/>
      <c r="J34" s="46"/>
    </row>
    <row r="35" spans="2:10">
      <c r="B35" s="32" t="s">
        <v>21</v>
      </c>
      <c r="C35" s="32"/>
      <c r="D35" s="32"/>
      <c r="E35" s="41">
        <v>2.8</v>
      </c>
      <c r="F35" s="33"/>
      <c r="G35" s="35" t="s">
        <v>23</v>
      </c>
      <c r="H35" s="35"/>
      <c r="I35" s="43"/>
      <c r="J35" s="44">
        <v>3</v>
      </c>
    </row>
    <row r="36" spans="2:10">
      <c r="B36" s="32" t="s">
        <v>24</v>
      </c>
      <c r="C36" s="32"/>
      <c r="D36" s="32"/>
      <c r="E36" s="41">
        <v>2</v>
      </c>
      <c r="F36" s="33"/>
      <c r="G36" s="35" t="s">
        <v>25</v>
      </c>
      <c r="H36" s="35"/>
      <c r="I36" s="43"/>
      <c r="J36" s="44">
        <v>3</v>
      </c>
    </row>
    <row r="37" spans="2:10">
      <c r="B37" s="32"/>
      <c r="C37" s="32"/>
      <c r="D37" s="32"/>
      <c r="E37" s="47"/>
      <c r="F37" s="33"/>
      <c r="G37" s="35" t="s">
        <v>22</v>
      </c>
      <c r="H37" s="35"/>
      <c r="I37" s="43"/>
      <c r="J37" s="43">
        <v>3.5</v>
      </c>
    </row>
    <row r="38" spans="2:10">
      <c r="B38" s="32"/>
      <c r="C38" s="32"/>
      <c r="D38" s="32"/>
      <c r="E38" s="32"/>
      <c r="F38" s="33"/>
      <c r="G38" s="35"/>
      <c r="H38" s="35"/>
      <c r="I38" s="43"/>
      <c r="J38" s="43"/>
    </row>
    <row r="39" spans="2:10">
      <c r="B39" s="32"/>
      <c r="C39" s="32"/>
      <c r="D39" s="32"/>
      <c r="E39" s="32"/>
      <c r="F39" s="48"/>
      <c r="G39" s="35"/>
      <c r="H39" s="35"/>
      <c r="I39" s="43"/>
      <c r="J39" s="43"/>
    </row>
    <row r="40" spans="2:10">
      <c r="B40" s="37" t="s">
        <v>26</v>
      </c>
      <c r="C40" s="38"/>
      <c r="D40" s="38"/>
      <c r="E40" s="38"/>
      <c r="F40" s="48"/>
      <c r="G40" s="39" t="s">
        <v>26</v>
      </c>
      <c r="H40" s="40"/>
      <c r="I40" s="46"/>
      <c r="J40" s="46"/>
    </row>
    <row r="41" spans="2:10">
      <c r="B41" s="32" t="s">
        <v>29</v>
      </c>
      <c r="C41" s="32"/>
      <c r="D41" s="32"/>
      <c r="E41" s="49">
        <v>2.2999999999999998</v>
      </c>
      <c r="F41" s="48"/>
      <c r="G41" s="35" t="s">
        <v>27</v>
      </c>
      <c r="H41" s="35"/>
      <c r="I41" s="43"/>
      <c r="J41" s="43">
        <v>4.5</v>
      </c>
    </row>
    <row r="42" spans="2:10">
      <c r="B42" s="32"/>
      <c r="C42" s="32"/>
      <c r="D42" s="32"/>
      <c r="E42" s="49"/>
      <c r="F42" s="48"/>
      <c r="G42" s="35"/>
      <c r="H42" s="35"/>
      <c r="I42" s="43"/>
      <c r="J42" s="43"/>
    </row>
    <row r="43" spans="2:10">
      <c r="B43" s="37" t="s">
        <v>43</v>
      </c>
      <c r="C43" s="38"/>
      <c r="D43" s="38"/>
      <c r="E43" s="50"/>
      <c r="F43" s="33"/>
      <c r="G43" s="39" t="s">
        <v>43</v>
      </c>
      <c r="H43" s="40"/>
      <c r="I43" s="46"/>
      <c r="J43" s="46"/>
    </row>
    <row r="44" spans="2:10">
      <c r="B44" s="32" t="s">
        <v>38</v>
      </c>
      <c r="C44" s="32"/>
      <c r="D44" s="32"/>
      <c r="E44" s="41">
        <v>2</v>
      </c>
      <c r="F44" s="33"/>
      <c r="G44" s="35" t="s">
        <v>39</v>
      </c>
      <c r="H44" s="35"/>
      <c r="I44" s="43"/>
      <c r="J44" s="44">
        <v>3</v>
      </c>
    </row>
    <row r="45" spans="2:10">
      <c r="B45" s="32"/>
      <c r="C45" s="32"/>
      <c r="D45" s="32"/>
      <c r="E45" s="49"/>
      <c r="F45" s="33"/>
      <c r="G45" s="35" t="s">
        <v>41</v>
      </c>
      <c r="H45" s="35"/>
      <c r="I45" s="35"/>
      <c r="J45" s="44">
        <v>5</v>
      </c>
    </row>
    <row r="46" spans="2:10">
      <c r="B46" s="32"/>
      <c r="C46" s="32"/>
      <c r="D46" s="32"/>
      <c r="E46" s="49"/>
      <c r="F46" s="33"/>
      <c r="G46" s="35" t="s">
        <v>44</v>
      </c>
      <c r="H46" s="35"/>
      <c r="I46" s="35"/>
      <c r="J46" s="44">
        <v>5.8</v>
      </c>
    </row>
    <row r="47" spans="2:10">
      <c r="B47" s="32"/>
      <c r="C47" s="32"/>
      <c r="D47" s="32"/>
      <c r="E47" s="49"/>
      <c r="F47" s="33"/>
      <c r="G47" s="51" t="s">
        <v>42</v>
      </c>
      <c r="H47" s="51"/>
      <c r="I47" s="51"/>
      <c r="J47" s="52">
        <v>6.3</v>
      </c>
    </row>
    <row r="48" spans="2:10">
      <c r="B48" s="32"/>
      <c r="C48" s="32"/>
      <c r="D48" s="32"/>
      <c r="E48" s="49"/>
      <c r="F48" s="33"/>
      <c r="G48" s="51" t="s">
        <v>40</v>
      </c>
      <c r="H48" s="51"/>
      <c r="I48" s="53"/>
      <c r="J48" s="52">
        <v>7</v>
      </c>
    </row>
    <row r="49" spans="2:10">
      <c r="B49" s="32"/>
      <c r="C49" s="32"/>
      <c r="D49" s="32"/>
      <c r="E49" s="32"/>
      <c r="F49" s="33"/>
      <c r="G49" s="35"/>
      <c r="H49" s="35"/>
      <c r="I49" s="35"/>
      <c r="J49" s="44"/>
    </row>
    <row r="50" spans="2:10">
      <c r="B50" s="37" t="s">
        <v>32</v>
      </c>
      <c r="C50" s="38"/>
      <c r="D50" s="38"/>
      <c r="E50" s="50"/>
      <c r="F50" s="33"/>
      <c r="G50" s="35"/>
      <c r="H50" s="35"/>
      <c r="I50" s="35"/>
      <c r="J50" s="35"/>
    </row>
    <row r="51" spans="2:10">
      <c r="B51" s="32" t="s">
        <v>34</v>
      </c>
      <c r="C51" s="32"/>
      <c r="D51" s="32"/>
      <c r="E51" s="49">
        <v>1.5</v>
      </c>
      <c r="F51" s="33"/>
      <c r="G51" s="35"/>
      <c r="H51" s="35"/>
      <c r="I51" s="35"/>
      <c r="J51" s="35"/>
    </row>
    <row r="52" spans="2:10">
      <c r="B52" s="32" t="s">
        <v>35</v>
      </c>
      <c r="C52" s="32"/>
      <c r="D52" s="32"/>
      <c r="E52" s="41">
        <v>2</v>
      </c>
      <c r="F52" s="33"/>
      <c r="G52" s="35"/>
      <c r="H52" s="35"/>
      <c r="I52" s="35"/>
      <c r="J52" s="35"/>
    </row>
    <row r="53" spans="2:10">
      <c r="B53" s="32" t="s">
        <v>36</v>
      </c>
      <c r="C53" s="32"/>
      <c r="D53" s="32"/>
      <c r="E53" s="41">
        <v>2</v>
      </c>
      <c r="F53" s="33"/>
      <c r="G53" s="35"/>
      <c r="H53" s="35"/>
      <c r="I53" s="35"/>
      <c r="J53" s="35"/>
    </row>
    <row r="54" spans="2:10">
      <c r="B54" s="32" t="s">
        <v>37</v>
      </c>
      <c r="C54" s="32"/>
      <c r="D54" s="32"/>
      <c r="E54" s="41">
        <v>2</v>
      </c>
      <c r="F54" s="33"/>
      <c r="G54" s="35"/>
      <c r="H54" s="35"/>
      <c r="I54" s="35"/>
      <c r="J54" s="35"/>
    </row>
    <row r="55" spans="2:10">
      <c r="B55" s="32" t="s">
        <v>33</v>
      </c>
      <c r="C55" s="32"/>
      <c r="D55" s="32"/>
      <c r="E55" s="49">
        <v>2.5</v>
      </c>
      <c r="F55" s="33"/>
      <c r="G55" s="35"/>
      <c r="H55" s="35"/>
      <c r="I55" s="35"/>
      <c r="J55" s="35"/>
    </row>
    <row r="56" spans="2:10">
      <c r="B56" s="32"/>
      <c r="C56" s="32"/>
      <c r="D56" s="32"/>
      <c r="E56" s="32"/>
      <c r="F56" s="33"/>
      <c r="G56" s="51" t="s">
        <v>52</v>
      </c>
      <c r="H56" s="51"/>
      <c r="I56" s="35"/>
      <c r="J56" s="35"/>
    </row>
    <row r="57" spans="2:10">
      <c r="B57" s="33"/>
      <c r="C57" s="33"/>
      <c r="D57" s="33"/>
      <c r="E57" s="33"/>
      <c r="F57" s="33"/>
      <c r="G57" s="33"/>
      <c r="H57" s="33"/>
      <c r="I57" s="33"/>
      <c r="J57" s="33"/>
    </row>
    <row r="58" spans="2:10">
      <c r="B58" s="102" t="s">
        <v>58</v>
      </c>
      <c r="C58" s="102"/>
      <c r="D58" s="102"/>
      <c r="E58" s="102"/>
      <c r="F58" s="102"/>
      <c r="G58" s="102"/>
      <c r="H58" s="102"/>
      <c r="I58" s="102"/>
      <c r="J58" s="102"/>
    </row>
    <row r="59" spans="2:10">
      <c r="B59" s="102"/>
      <c r="C59" s="102"/>
      <c r="D59" s="102"/>
      <c r="E59" s="102"/>
      <c r="F59" s="102"/>
      <c r="G59" s="102"/>
      <c r="H59" s="102"/>
      <c r="I59" s="102"/>
      <c r="J59" s="102"/>
    </row>
    <row r="60" spans="2:10">
      <c r="B60" s="102"/>
      <c r="C60" s="102"/>
      <c r="D60" s="102"/>
      <c r="E60" s="102"/>
      <c r="F60" s="102"/>
      <c r="G60" s="102"/>
      <c r="H60" s="102"/>
      <c r="I60" s="102"/>
      <c r="J60" s="102"/>
    </row>
    <row r="61" spans="2:10">
      <c r="B61" s="103" t="s">
        <v>50</v>
      </c>
      <c r="C61" s="103"/>
      <c r="D61" s="103"/>
      <c r="E61" s="103"/>
      <c r="F61" s="103"/>
      <c r="G61" s="103"/>
      <c r="H61" s="54" t="s">
        <v>51</v>
      </c>
      <c r="I61" s="33"/>
      <c r="J61" s="33"/>
    </row>
  </sheetData>
  <sheetProtection algorithmName="SHA-512" hashValue="GLIabbJjy6lXSJwIqbi3Khw9oIixmiqIFVHMgn1by4o/nyVQkIfADDkmTLQP83ovH3+EDVcxbsLaHNiw5zf9tQ==" saltValue="X28jIAJx1AULiu3sSN10fw==" spinCount="100000" sheet="1" objects="1" scenarios="1" selectLockedCells="1"/>
  <mergeCells count="8">
    <mergeCell ref="H4:H5"/>
    <mergeCell ref="G24:I24"/>
    <mergeCell ref="B58:J60"/>
    <mergeCell ref="B61:G61"/>
    <mergeCell ref="L6:M6"/>
    <mergeCell ref="L8:P22"/>
    <mergeCell ref="E17:J18"/>
    <mergeCell ref="E19:J20"/>
  </mergeCells>
  <phoneticPr fontId="7" type="noConversion"/>
  <conditionalFormatting sqref="E24:E55">
    <cfRule type="cellIs" dxfId="1" priority="2" operator="greaterThan">
      <formula>$C$17</formula>
    </cfRule>
  </conditionalFormatting>
  <conditionalFormatting sqref="J24:J55">
    <cfRule type="cellIs" dxfId="0" priority="1" operator="greaterThan">
      <formula>$C$17</formula>
    </cfRule>
  </conditionalFormatting>
  <hyperlinks>
    <hyperlink ref="H61" r:id="rId1" xr:uid="{55544FA3-8753-CF4F-B36B-1BAA3211650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3-min CRSST</vt:lpstr>
      <vt:lpstr>3-min CSST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juan yuan</cp:lastModifiedBy>
  <dcterms:created xsi:type="dcterms:W3CDTF">2019-10-28T17:32:15Z</dcterms:created>
  <dcterms:modified xsi:type="dcterms:W3CDTF">2020-03-04T06:45:03Z</dcterms:modified>
</cp:coreProperties>
</file>